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B38" i="2" l="1"/>
  <c r="D54" i="2" l="1"/>
  <c r="D55" i="2"/>
  <c r="D56" i="2"/>
  <c r="D57" i="2"/>
  <c r="D58" i="2"/>
  <c r="D59" i="2"/>
  <c r="D53" i="2" l="1"/>
  <c r="D52" i="2"/>
  <c r="D51" i="2"/>
  <c r="E3" i="7" l="1"/>
  <c r="E4" i="7" s="1"/>
  <c r="E3" i="6"/>
  <c r="E4" i="6" s="1"/>
  <c r="E3" i="5"/>
  <c r="E4" i="5" s="1"/>
  <c r="E3" i="3"/>
  <c r="E4" i="3" s="1"/>
  <c r="E4" i="2"/>
  <c r="C3" i="2" s="1"/>
  <c r="C3" i="4" s="1"/>
  <c r="C3" i="6" l="1"/>
  <c r="C3" i="3"/>
  <c r="C3" i="7"/>
  <c r="C3" i="5"/>
  <c r="B3" i="6"/>
  <c r="A3" i="6"/>
  <c r="B3" i="5"/>
  <c r="A3" i="5"/>
  <c r="E58" i="4"/>
  <c r="D58" i="4"/>
  <c r="C58" i="4"/>
  <c r="B58" i="4"/>
  <c r="D4" i="4"/>
  <c r="D3" i="4"/>
  <c r="B3" i="4"/>
  <c r="A3" i="4"/>
  <c r="D57" i="3"/>
  <c r="C57" i="3"/>
  <c r="B3" i="3"/>
  <c r="A3" i="3"/>
  <c r="B57" i="3" l="1"/>
</calcChain>
</file>

<file path=xl/sharedStrings.xml><?xml version="1.0" encoding="utf-8"?>
<sst xmlns="http://schemas.openxmlformats.org/spreadsheetml/2006/main" count="340" uniqueCount="207">
  <si>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</si>
  <si>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</si>
  <si>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</si>
  <si>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</si>
  <si>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</si>
  <si>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</si>
  <si>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</si>
  <si>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</si>
  <si>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</si>
  <si>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</si>
  <si>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</si>
  <si>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</si>
  <si>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</si>
  <si>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</si>
  <si>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</si>
  <si>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</si>
  <si>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</si>
  <si>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</si>
  <si>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</si>
  <si>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</si>
  <si>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</si>
  <si>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</si>
  <si>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</si>
  <si>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</si>
  <si>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</si>
  <si>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</si>
  <si>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</si>
  <si>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</si>
  <si>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</si>
  <si>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</si>
  <si>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</si>
  <si>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</si>
  <si>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</si>
  <si>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</si>
  <si>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</si>
  <si>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</si>
  <si>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</si>
  <si>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</si>
  <si>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</si>
  <si>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</si>
  <si>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</si>
  <si>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</si>
  <si>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</si>
  <si>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</si>
  <si>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</si>
  <si>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</si>
  <si>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</si>
  <si>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</si>
  <si>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</si>
  <si>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</si>
  <si>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</si>
  <si>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</si>
  <si>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</si>
  <si>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</si>
  <si>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</si>
  <si>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</si>
  <si>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</si>
  <si>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</si>
  <si>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</si>
  <si>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</si>
  <si>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</si>
  <si>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</si>
  <si>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</si>
  <si>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</si>
  <si>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</si>
  <si>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</si>
  <si>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</si>
  <si>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</si>
  <si>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</si>
  <si>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</si>
  <si>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</si>
  <si>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</si>
  <si>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</si>
  <si>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</si>
  <si>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</si>
  <si>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</si>
  <si>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</si>
  <si>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</si>
  <si>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</si>
  <si>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</si>
  <si>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</si>
  <si>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</si>
  <si>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</si>
  <si>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</si>
  <si>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</si>
  <si>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</si>
  <si>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</si>
  <si>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</si>
  <si>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</si>
  <si>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</si>
  <si>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</si>
  <si>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</si>
  <si>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</si>
  <si>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</si>
  <si>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</si>
  <si>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</si>
  <si>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</si>
  <si>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</si>
  <si>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</si>
  <si>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</si>
  <si>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</si>
  <si>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</si>
  <si>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</si>
  <si>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</si>
  <si>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</si>
  <si>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</si>
  <si>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</si>
  <si>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</si>
  <si>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</si>
  <si>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</si>
  <si>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</si>
  <si>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</si>
  <si>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</si>
  <si>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</si>
  <si>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</si>
  <si>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</si>
  <si>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</si>
  <si>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</si>
  <si>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</si>
  <si>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</si>
  <si>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</si>
  <si>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</si>
  <si>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</si>
  <si>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</si>
  <si>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</si>
  <si>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</si>
  <si>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</si>
  <si>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</si>
  <si>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</si>
  <si>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</si>
  <si>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</si>
  <si>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</si>
  <si>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</si>
  <si>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</si>
  <si>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</si>
  <si>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</si>
  <si>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</si>
  <si>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</si>
  <si>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</si>
  <si>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</si>
  <si>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</si>
  <si>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</si>
  <si>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</si>
  <si>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</si>
  <si>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</si>
  <si>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</si>
  <si>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</si>
  <si>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</si>
  <si>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</si>
  <si>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</si>
  <si>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</si>
  <si>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</si>
  <si>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</si>
  <si>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</si>
  <si>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</si>
  <si>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</si>
  <si>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</si>
  <si>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</si>
  <si>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</si>
  <si>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</si>
  <si>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</si>
  <si>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</si>
  <si>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</si>
  <si>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</si>
  <si>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</si>
  <si>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</si>
  <si>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</si>
  <si>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</si>
  <si>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</si>
  <si>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</si>
  <si>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</si>
  <si>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</si>
  <si>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</si>
  <si>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</si>
  <si>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</si>
  <si>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</si>
  <si>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</si>
  <si>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</si>
  <si>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</si>
  <si>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</si>
  <si>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</si>
  <si>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</si>
  <si>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</si>
  <si>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</si>
  <si>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</si>
  <si>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</si>
  <si>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CPRS</t>
  </si>
  <si>
    <t>Year: 2020</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</si>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</sst>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78" zoomScaleNormal="78"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4" t="s">
        <v>183</v>
      </c>
      <c r="B1" s="145"/>
      <c r="C1" s="145"/>
      <c r="D1" s="145"/>
      <c r="E1" s="146"/>
    </row>
    <row r="2" spans="1:5" ht="14.25" customHeight="1" thickBot="1" x14ac:dyDescent="0.3">
      <c r="A2" s="1"/>
      <c r="B2" s="2"/>
      <c r="C2" s="2"/>
      <c r="D2" s="120" t="s">
        <v>184</v>
      </c>
      <c r="E2" s="119" t="s">
        <v>185</v>
      </c>
    </row>
    <row r="3" spans="1:5" ht="15" customHeight="1" x14ac:dyDescent="0.25">
      <c r="A3" s="147" t="s">
        <v>186</v>
      </c>
      <c r="B3" s="149" t="s">
        <v>187</v>
      </c>
      <c r="C3" s="151" t="str">
        <f>"Reporting Week: "&amp;WEEKNUM(E4,1)</f>
        <v>Reporting Week: 40</v>
      </c>
      <c r="D3" s="3" t="s">
        <v>0</v>
      </c>
      <c r="E3" s="4">
        <v>44101</v>
      </c>
    </row>
    <row r="4" spans="1:5" ht="15.75" thickBot="1" x14ac:dyDescent="0.3">
      <c r="A4" s="148"/>
      <c r="B4" s="150"/>
      <c r="C4" s="152"/>
      <c r="D4" s="5" t="s">
        <v>1</v>
      </c>
      <c r="E4" s="6">
        <f>E3+6</f>
        <v>44107</v>
      </c>
    </row>
    <row r="5" spans="1:5" ht="51" customHeight="1" thickBot="1" x14ac:dyDescent="0.3">
      <c r="A5" s="153" t="s">
        <v>133</v>
      </c>
      <c r="B5" s="154"/>
      <c r="C5" s="7"/>
      <c r="D5" s="8"/>
      <c r="E5" s="9"/>
    </row>
    <row r="6" spans="1:5" ht="15.75" customHeight="1" x14ac:dyDescent="0.25">
      <c r="A6" s="10" t="s">
        <v>2</v>
      </c>
      <c r="B6" s="11">
        <v>32.71</v>
      </c>
      <c r="C6" s="12"/>
      <c r="D6" s="12"/>
      <c r="E6" s="9"/>
    </row>
    <row r="7" spans="1:5" x14ac:dyDescent="0.25">
      <c r="A7" s="13" t="s">
        <v>3</v>
      </c>
      <c r="B7" s="14">
        <v>27.71</v>
      </c>
      <c r="C7" s="12"/>
      <c r="D7" s="12"/>
      <c r="E7" s="9"/>
    </row>
    <row r="8" spans="1:5" x14ac:dyDescent="0.25">
      <c r="A8" s="13" t="s">
        <v>4</v>
      </c>
      <c r="B8" s="14">
        <v>26.33</v>
      </c>
      <c r="C8" s="12"/>
      <c r="D8" s="12"/>
      <c r="E8" s="9"/>
    </row>
    <row r="9" spans="1:5" x14ac:dyDescent="0.25">
      <c r="A9" s="13" t="s">
        <v>5</v>
      </c>
      <c r="B9" s="14">
        <v>26.62</v>
      </c>
      <c r="C9" s="12"/>
      <c r="D9" s="12"/>
      <c r="E9" s="9"/>
    </row>
    <row r="10" spans="1:5" x14ac:dyDescent="0.25">
      <c r="A10" s="13" t="s">
        <v>6</v>
      </c>
      <c r="B10" s="14">
        <v>28.14</v>
      </c>
      <c r="C10" s="12"/>
      <c r="D10" s="12"/>
      <c r="E10" s="9"/>
    </row>
    <row r="11" spans="1:5" x14ac:dyDescent="0.25">
      <c r="A11" s="13" t="s">
        <v>7</v>
      </c>
      <c r="B11" s="14">
        <v>25.04</v>
      </c>
      <c r="C11" s="12"/>
      <c r="D11" s="12"/>
      <c r="E11" s="9"/>
    </row>
    <row r="12" spans="1:5" x14ac:dyDescent="0.25">
      <c r="A12" s="13" t="s">
        <v>8</v>
      </c>
      <c r="B12" s="14">
        <v>26.16</v>
      </c>
      <c r="C12" s="12"/>
      <c r="D12" s="12"/>
      <c r="E12" s="9"/>
    </row>
    <row r="13" spans="1:5" x14ac:dyDescent="0.25">
      <c r="A13" s="13" t="s">
        <v>9</v>
      </c>
      <c r="B13" s="14">
        <v>27.14</v>
      </c>
      <c r="C13" s="12"/>
      <c r="D13" s="12"/>
      <c r="E13" s="9"/>
    </row>
    <row r="14" spans="1:5" ht="30" customHeight="1" thickBot="1" x14ac:dyDescent="0.3">
      <c r="A14" s="9"/>
      <c r="B14" s="15"/>
      <c r="C14" s="9"/>
      <c r="D14" s="9"/>
      <c r="E14" s="9"/>
    </row>
    <row r="15" spans="1:5" ht="78" customHeight="1" thickBot="1" x14ac:dyDescent="0.3">
      <c r="A15" s="161" t="s">
        <v>174</v>
      </c>
      <c r="B15" s="162"/>
      <c r="C15" s="18"/>
      <c r="D15" s="19"/>
    </row>
    <row r="16" spans="1:5" ht="30" customHeight="1" thickBot="1" x14ac:dyDescent="0.3">
      <c r="A16" s="125" t="s">
        <v>180</v>
      </c>
      <c r="B16" s="126" t="s">
        <v>181</v>
      </c>
      <c r="C16" s="18"/>
      <c r="D16" s="19"/>
    </row>
    <row r="17" spans="1:10" x14ac:dyDescent="0.25">
      <c r="A17" s="123" t="s">
        <v>188</v>
      </c>
      <c r="B17" s="124">
        <v>21.3</v>
      </c>
      <c r="C17" s="21"/>
      <c r="D17" s="21"/>
    </row>
    <row r="18" spans="1:10" x14ac:dyDescent="0.25">
      <c r="A18" s="23" t="s">
        <v>189</v>
      </c>
      <c r="B18" s="22">
        <v>14.9</v>
      </c>
      <c r="C18" s="21"/>
      <c r="D18" s="21"/>
    </row>
    <row r="19" spans="1:10" x14ac:dyDescent="0.25">
      <c r="A19" s="23" t="s">
        <v>190</v>
      </c>
      <c r="B19" s="22">
        <v>10.199999999999999</v>
      </c>
      <c r="C19" s="21"/>
      <c r="D19" s="21"/>
    </row>
    <row r="20" spans="1:10" x14ac:dyDescent="0.25">
      <c r="A20" s="23" t="s">
        <v>191</v>
      </c>
      <c r="B20" s="22">
        <v>15.9</v>
      </c>
      <c r="C20" s="21"/>
      <c r="D20" s="21"/>
    </row>
    <row r="21" spans="1:10" x14ac:dyDescent="0.25">
      <c r="A21" s="23" t="s">
        <v>192</v>
      </c>
      <c r="B21" s="22">
        <v>15.6</v>
      </c>
      <c r="C21" s="21"/>
      <c r="D21" s="21"/>
    </row>
    <row r="22" spans="1:10" x14ac:dyDescent="0.25">
      <c r="A22" s="23" t="s">
        <v>193</v>
      </c>
      <c r="B22" s="24">
        <v>14.1</v>
      </c>
      <c r="C22" s="21"/>
      <c r="D22" s="21"/>
    </row>
    <row r="23" spans="1:10" x14ac:dyDescent="0.25">
      <c r="A23" s="23" t="s">
        <v>194</v>
      </c>
      <c r="B23" s="22">
        <v>21.2</v>
      </c>
      <c r="C23" s="21"/>
      <c r="D23" s="21"/>
    </row>
    <row r="24" spans="1:10" x14ac:dyDescent="0.25">
      <c r="A24" s="23" t="s">
        <v>195</v>
      </c>
      <c r="B24" s="22">
        <v>14.4</v>
      </c>
      <c r="C24" s="21"/>
      <c r="D24" s="21"/>
      <c r="I24" s="25"/>
      <c r="J24" s="25"/>
    </row>
    <row r="25" spans="1:10" x14ac:dyDescent="0.25">
      <c r="A25" s="23" t="s">
        <v>196</v>
      </c>
      <c r="B25" s="22">
        <v>17</v>
      </c>
      <c r="C25" s="21"/>
      <c r="D25" s="21"/>
      <c r="I25" s="20"/>
      <c r="J25" s="20"/>
    </row>
    <row r="26" spans="1:10" x14ac:dyDescent="0.25">
      <c r="A26" s="23" t="s">
        <v>197</v>
      </c>
      <c r="B26" s="22">
        <v>19.7</v>
      </c>
      <c r="C26" s="21"/>
      <c r="D26" s="21"/>
    </row>
    <row r="27" spans="1:10" x14ac:dyDescent="0.25">
      <c r="A27" s="23" t="s">
        <v>9</v>
      </c>
      <c r="B27" s="22">
        <v>15.4</v>
      </c>
      <c r="C27" s="21"/>
      <c r="D27" s="21"/>
    </row>
    <row r="28" spans="1:10" ht="30" customHeight="1" thickBot="1" x14ac:dyDescent="0.3">
      <c r="A28" s="49"/>
      <c r="B28" s="116"/>
    </row>
    <row r="29" spans="1:10" ht="45" customHeight="1" thickBot="1" x14ac:dyDescent="0.3">
      <c r="A29" s="153" t="s">
        <v>134</v>
      </c>
      <c r="B29" s="160"/>
      <c r="C29" s="7"/>
      <c r="D29" s="8"/>
    </row>
    <row r="30" spans="1:10" x14ac:dyDescent="0.25">
      <c r="A30" s="26" t="s">
        <v>10</v>
      </c>
      <c r="B30" s="115">
        <v>976</v>
      </c>
      <c r="C30" s="27"/>
      <c r="D30" s="27"/>
    </row>
    <row r="31" spans="1:10" x14ac:dyDescent="0.25">
      <c r="A31" s="28" t="s">
        <v>11</v>
      </c>
      <c r="B31" s="29">
        <v>14173</v>
      </c>
      <c r="C31" s="27"/>
      <c r="D31" s="27"/>
    </row>
    <row r="32" spans="1:10" x14ac:dyDescent="0.25">
      <c r="A32" s="28" t="s">
        <v>12</v>
      </c>
      <c r="B32" s="29">
        <v>1693</v>
      </c>
      <c r="C32" s="27"/>
      <c r="D32" s="27"/>
    </row>
    <row r="33" spans="1:5" x14ac:dyDescent="0.25">
      <c r="A33" s="28" t="s">
        <v>2</v>
      </c>
      <c r="B33" s="29">
        <v>521</v>
      </c>
      <c r="C33" s="27"/>
      <c r="D33" s="27"/>
    </row>
    <row r="34" spans="1:5" x14ac:dyDescent="0.25">
      <c r="A34" s="28" t="s">
        <v>13</v>
      </c>
      <c r="B34" s="29">
        <v>557</v>
      </c>
      <c r="C34" s="27"/>
      <c r="D34" s="27"/>
    </row>
    <row r="35" spans="1:5" x14ac:dyDescent="0.25">
      <c r="A35" s="28" t="s">
        <v>14</v>
      </c>
      <c r="B35" s="29">
        <v>346</v>
      </c>
      <c r="C35" s="27"/>
      <c r="D35" s="27"/>
    </row>
    <row r="36" spans="1:5" x14ac:dyDescent="0.25">
      <c r="A36" s="28" t="s">
        <v>15</v>
      </c>
      <c r="B36" s="29">
        <v>6287</v>
      </c>
      <c r="C36" s="27"/>
      <c r="D36" s="27"/>
    </row>
    <row r="37" spans="1:5" x14ac:dyDescent="0.25">
      <c r="A37" s="28" t="s">
        <v>16</v>
      </c>
      <c r="B37" s="29">
        <v>820</v>
      </c>
      <c r="C37" s="27"/>
      <c r="D37" s="27"/>
    </row>
    <row r="38" spans="1:5" x14ac:dyDescent="0.25">
      <c r="A38" s="28" t="s">
        <v>17</v>
      </c>
      <c r="B38" s="29">
        <f>SUM(B30:B37)</f>
        <v>25373</v>
      </c>
      <c r="C38" s="27"/>
      <c r="D38" s="27"/>
    </row>
    <row r="39" spans="1:5" ht="30" customHeight="1" thickBot="1" x14ac:dyDescent="0.3"/>
    <row r="40" spans="1:5" ht="44.25" customHeight="1" thickBot="1" x14ac:dyDescent="0.3">
      <c r="A40" s="153" t="s">
        <v>18</v>
      </c>
      <c r="B40" s="160"/>
      <c r="C40" s="16"/>
      <c r="D40" s="17"/>
    </row>
    <row r="41" spans="1:5" x14ac:dyDescent="0.25">
      <c r="A41" s="26" t="s">
        <v>3</v>
      </c>
      <c r="B41" s="30">
        <v>19.5</v>
      </c>
      <c r="C41" s="21"/>
      <c r="D41" s="21"/>
    </row>
    <row r="42" spans="1:5" x14ac:dyDescent="0.25">
      <c r="A42" s="28" t="s">
        <v>4</v>
      </c>
      <c r="B42" s="143" t="s">
        <v>206</v>
      </c>
      <c r="C42" s="21"/>
      <c r="D42" s="21"/>
    </row>
    <row r="43" spans="1:5" x14ac:dyDescent="0.25">
      <c r="A43" s="28" t="s">
        <v>5</v>
      </c>
      <c r="B43" s="143" t="s">
        <v>206</v>
      </c>
      <c r="C43" s="21"/>
      <c r="D43" s="21"/>
    </row>
    <row r="44" spans="1:5" x14ac:dyDescent="0.25">
      <c r="A44" s="28" t="s">
        <v>171</v>
      </c>
      <c r="B44" s="143">
        <v>3.2</v>
      </c>
      <c r="C44" s="21"/>
      <c r="D44" s="21"/>
    </row>
    <row r="45" spans="1:5" x14ac:dyDescent="0.25">
      <c r="A45" s="28" t="s">
        <v>7</v>
      </c>
      <c r="B45" s="30">
        <v>19.399999999999999</v>
      </c>
      <c r="C45" s="21"/>
      <c r="D45" s="21"/>
    </row>
    <row r="46" spans="1:5" x14ac:dyDescent="0.25">
      <c r="A46" s="28" t="s">
        <v>24</v>
      </c>
      <c r="B46" s="30">
        <v>14.8</v>
      </c>
      <c r="C46" s="21"/>
      <c r="D46" s="21"/>
    </row>
    <row r="47" spans="1:5" ht="30.75" customHeight="1" thickBot="1" x14ac:dyDescent="0.3"/>
    <row r="48" spans="1:5" ht="57" customHeight="1" thickBot="1" x14ac:dyDescent="0.3">
      <c r="A48" s="166" t="s">
        <v>135</v>
      </c>
      <c r="B48" s="167"/>
      <c r="C48" s="167"/>
      <c r="D48" s="167"/>
      <c r="E48" s="168"/>
    </row>
    <row r="49" spans="1:5" ht="15.75" thickBot="1" x14ac:dyDescent="0.3">
      <c r="A49" s="157" t="s">
        <v>25</v>
      </c>
      <c r="B49" s="163" t="s">
        <v>26</v>
      </c>
      <c r="C49" s="164"/>
      <c r="D49" s="165"/>
      <c r="E49" s="155" t="s">
        <v>17</v>
      </c>
    </row>
    <row r="50" spans="1:5" ht="15.75" thickBot="1" x14ac:dyDescent="0.3">
      <c r="A50" s="158"/>
      <c r="B50" s="117" t="s">
        <v>27</v>
      </c>
      <c r="C50" s="117" t="s">
        <v>28</v>
      </c>
      <c r="D50" s="128" t="s">
        <v>16</v>
      </c>
      <c r="E50" s="156"/>
    </row>
    <row r="51" spans="1:5" x14ac:dyDescent="0.25">
      <c r="A51" s="10" t="s">
        <v>2</v>
      </c>
      <c r="B51" s="32">
        <v>0</v>
      </c>
      <c r="C51" s="32">
        <v>0</v>
      </c>
      <c r="D51" s="32">
        <f t="shared" ref="D51:D58" si="0">E51-C51-B51</f>
        <v>0</v>
      </c>
      <c r="E51" s="33">
        <v>0</v>
      </c>
    </row>
    <row r="52" spans="1:5" x14ac:dyDescent="0.25">
      <c r="A52" s="13" t="s">
        <v>3</v>
      </c>
      <c r="B52" s="34">
        <v>0</v>
      </c>
      <c r="C52" s="34">
        <v>0</v>
      </c>
      <c r="D52" s="34">
        <f t="shared" si="0"/>
        <v>1</v>
      </c>
      <c r="E52" s="33">
        <v>1</v>
      </c>
    </row>
    <row r="53" spans="1:5" x14ac:dyDescent="0.25">
      <c r="A53" s="13" t="s">
        <v>4</v>
      </c>
      <c r="B53" s="34">
        <v>0</v>
      </c>
      <c r="C53" s="34">
        <v>0</v>
      </c>
      <c r="D53" s="34">
        <f t="shared" si="0"/>
        <v>0</v>
      </c>
      <c r="E53" s="33">
        <v>0</v>
      </c>
    </row>
    <row r="54" spans="1:5" x14ac:dyDescent="0.25">
      <c r="A54" s="13" t="s">
        <v>5</v>
      </c>
      <c r="B54" s="34">
        <v>0</v>
      </c>
      <c r="C54" s="34">
        <v>0</v>
      </c>
      <c r="D54" s="34">
        <f t="shared" si="0"/>
        <v>0</v>
      </c>
      <c r="E54" s="33">
        <v>0</v>
      </c>
    </row>
    <row r="55" spans="1:5" x14ac:dyDescent="0.25">
      <c r="A55" s="13" t="s">
        <v>6</v>
      </c>
      <c r="B55" s="34">
        <v>0</v>
      </c>
      <c r="C55" s="34">
        <v>0</v>
      </c>
      <c r="D55" s="34">
        <f t="shared" si="0"/>
        <v>0</v>
      </c>
      <c r="E55" s="33">
        <v>0</v>
      </c>
    </row>
    <row r="56" spans="1:5" x14ac:dyDescent="0.25">
      <c r="A56" s="13" t="s">
        <v>7</v>
      </c>
      <c r="B56" s="34">
        <v>0</v>
      </c>
      <c r="C56" s="34">
        <v>0</v>
      </c>
      <c r="D56" s="34">
        <f t="shared" si="0"/>
        <v>1</v>
      </c>
      <c r="E56" s="33">
        <v>1</v>
      </c>
    </row>
    <row r="57" spans="1:5" x14ac:dyDescent="0.25">
      <c r="A57" s="13" t="s">
        <v>29</v>
      </c>
      <c r="B57" s="34">
        <v>0</v>
      </c>
      <c r="C57" s="34">
        <v>0</v>
      </c>
      <c r="D57" s="34">
        <f t="shared" si="0"/>
        <v>0</v>
      </c>
      <c r="E57" s="33">
        <v>0</v>
      </c>
    </row>
    <row r="58" spans="1:5" x14ac:dyDescent="0.25">
      <c r="A58" s="13" t="s">
        <v>8</v>
      </c>
      <c r="B58" s="34">
        <v>0</v>
      </c>
      <c r="C58" s="34">
        <v>1</v>
      </c>
      <c r="D58" s="34">
        <f t="shared" si="0"/>
        <v>1</v>
      </c>
      <c r="E58" s="33">
        <v>2</v>
      </c>
    </row>
    <row r="59" spans="1:5" x14ac:dyDescent="0.25">
      <c r="A59" s="13" t="s">
        <v>17</v>
      </c>
      <c r="B59" s="35">
        <v>0</v>
      </c>
      <c r="C59" s="35">
        <v>1</v>
      </c>
      <c r="D59" s="35">
        <f>E59-C59-B59</f>
        <v>3</v>
      </c>
      <c r="E59" s="33">
        <v>4</v>
      </c>
    </row>
    <row r="60" spans="1:5" ht="30" customHeight="1" thickBot="1" x14ac:dyDescent="0.3">
      <c r="C60" s="16"/>
    </row>
    <row r="61" spans="1:5" ht="36" customHeight="1" thickBot="1" x14ac:dyDescent="0.3">
      <c r="A61" s="153" t="s">
        <v>136</v>
      </c>
      <c r="B61" s="159"/>
      <c r="C61" s="160"/>
    </row>
    <row r="62" spans="1:5" x14ac:dyDescent="0.25">
      <c r="A62" s="131"/>
      <c r="B62" s="132" t="s">
        <v>30</v>
      </c>
      <c r="C62" s="133" t="s">
        <v>31</v>
      </c>
    </row>
    <row r="63" spans="1:5" x14ac:dyDescent="0.25">
      <c r="A63" s="28" t="s">
        <v>2</v>
      </c>
      <c r="B63" s="141">
        <v>7</v>
      </c>
      <c r="C63" s="141">
        <v>2</v>
      </c>
    </row>
    <row r="64" spans="1:5" x14ac:dyDescent="0.25">
      <c r="A64" s="28" t="s">
        <v>19</v>
      </c>
      <c r="B64" s="141">
        <v>25</v>
      </c>
      <c r="C64" s="141">
        <v>40</v>
      </c>
    </row>
    <row r="65" spans="1:3" x14ac:dyDescent="0.25">
      <c r="A65" s="28" t="s">
        <v>20</v>
      </c>
      <c r="B65" s="142">
        <v>1</v>
      </c>
      <c r="C65" s="142"/>
    </row>
    <row r="66" spans="1:3" x14ac:dyDescent="0.25">
      <c r="A66" s="28" t="s">
        <v>22</v>
      </c>
      <c r="B66" s="142"/>
      <c r="C66" s="141">
        <v>1</v>
      </c>
    </row>
    <row r="67" spans="1:3" x14ac:dyDescent="0.25">
      <c r="A67" s="28" t="s">
        <v>21</v>
      </c>
      <c r="B67" s="141">
        <v>2</v>
      </c>
      <c r="C67" s="142"/>
    </row>
    <row r="68" spans="1:3" x14ac:dyDescent="0.25">
      <c r="A68" s="28" t="s">
        <v>23</v>
      </c>
      <c r="B68" s="141">
        <v>3</v>
      </c>
      <c r="C68" s="141">
        <v>52</v>
      </c>
    </row>
    <row r="69" spans="1:3" x14ac:dyDescent="0.25">
      <c r="A69" s="28" t="s">
        <v>32</v>
      </c>
      <c r="B69" s="141">
        <v>17</v>
      </c>
      <c r="C69" s="141">
        <v>50</v>
      </c>
    </row>
    <row r="70" spans="1:3" ht="60.75" customHeight="1" x14ac:dyDescent="0.25">
      <c r="A70" s="13" t="s">
        <v>182</v>
      </c>
      <c r="B70" s="141">
        <v>3</v>
      </c>
      <c r="C70" s="141">
        <v>19</v>
      </c>
    </row>
    <row r="71" spans="1:3" x14ac:dyDescent="0.25">
      <c r="A71" s="28" t="s">
        <v>33</v>
      </c>
      <c r="B71" s="141">
        <f>107+122</f>
        <v>229</v>
      </c>
      <c r="C71" s="141">
        <f>33+163</f>
        <v>196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sqref="A1:E1"/>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
        <v>185</v>
      </c>
    </row>
    <row r="3" spans="1:11" ht="15" customHeight="1" x14ac:dyDescent="0.25">
      <c r="A3" s="147" t="str">
        <f>'Rail Service (Item Nos. 1-6)'!A3</f>
        <v>Railroad: CPRS</v>
      </c>
      <c r="B3" s="173" t="str">
        <f>'Rail Service (Item Nos. 1-6)'!B3:B4</f>
        <v>Year: 2020</v>
      </c>
      <c r="C3" s="173" t="str">
        <f>'Rail Service (Item Nos. 1-6)'!C3:C4</f>
        <v>Reporting Week: 40</v>
      </c>
      <c r="D3" s="37" t="s">
        <v>0</v>
      </c>
      <c r="E3" s="4">
        <f>'Rail Service (Item Nos. 1-6)'!E3</f>
        <v>44101</v>
      </c>
      <c r="F3" s="16"/>
      <c r="G3" s="18"/>
      <c r="H3" s="18"/>
      <c r="I3" s="16"/>
      <c r="J3" s="9"/>
      <c r="K3" s="38"/>
    </row>
    <row r="4" spans="1:11" ht="15.75" thickBot="1" x14ac:dyDescent="0.3">
      <c r="A4" s="148"/>
      <c r="B4" s="174"/>
      <c r="C4" s="174"/>
      <c r="D4" s="39" t="s">
        <v>1</v>
      </c>
      <c r="E4" s="6">
        <f>E3+6</f>
        <v>44107</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47</v>
      </c>
      <c r="C18" s="41">
        <v>0</v>
      </c>
      <c r="D18" s="41">
        <v>47</v>
      </c>
    </row>
    <row r="19" spans="1:4" x14ac:dyDescent="0.25">
      <c r="A19" s="43" t="s">
        <v>49</v>
      </c>
      <c r="B19" s="41">
        <v>5</v>
      </c>
      <c r="C19" s="41">
        <v>0</v>
      </c>
      <c r="D19" s="41">
        <v>5</v>
      </c>
    </row>
    <row r="20" spans="1:4" x14ac:dyDescent="0.25">
      <c r="A20" s="43" t="s">
        <v>50</v>
      </c>
      <c r="B20" s="41">
        <v>1</v>
      </c>
      <c r="C20" s="41">
        <v>0</v>
      </c>
      <c r="D20" s="41">
        <v>1</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6</v>
      </c>
      <c r="C28" s="41">
        <v>0</v>
      </c>
      <c r="D28" s="41">
        <v>6</v>
      </c>
    </row>
    <row r="29" spans="1:4" x14ac:dyDescent="0.25">
      <c r="A29" s="43" t="s">
        <v>59</v>
      </c>
      <c r="B29" s="41">
        <v>1306</v>
      </c>
      <c r="C29" s="41">
        <v>872</v>
      </c>
      <c r="D29" s="41">
        <v>434</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1441</v>
      </c>
      <c r="C34" s="41">
        <v>874</v>
      </c>
      <c r="D34" s="41">
        <v>567</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3</v>
      </c>
      <c r="C40" s="41">
        <v>0</v>
      </c>
      <c r="D40" s="41">
        <v>3</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0</v>
      </c>
      <c r="C44" s="41">
        <v>0</v>
      </c>
      <c r="D44" s="41">
        <v>0</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0</v>
      </c>
      <c r="C47" s="41">
        <v>0</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0</v>
      </c>
      <c r="C54" s="41">
        <v>0</v>
      </c>
      <c r="D54" s="41">
        <v>0</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2809</v>
      </c>
      <c r="C57" s="43">
        <f>SUM(C9:C56)</f>
        <v>1746</v>
      </c>
      <c r="D57" s="43">
        <f>SUM(D9:D56)</f>
        <v>1063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8"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
        <v>185</v>
      </c>
    </row>
    <row r="3" spans="1:10" x14ac:dyDescent="0.25">
      <c r="A3" s="147" t="str">
        <f>'Rail Service (Item Nos. 1-6)'!A3</f>
        <v>Railroad: CPRS</v>
      </c>
      <c r="B3" s="149" t="str">
        <f>'Rail Service (Item Nos. 1-6)'!B3:B4</f>
        <v>Year: 2020</v>
      </c>
      <c r="C3" s="151" t="str">
        <f>'Rail Service (Item Nos. 1-6)'!C3:C4</f>
        <v>Reporting Week: 40</v>
      </c>
      <c r="D3" s="4">
        <f>'Rail Service (Item Nos. 1-6)'!E3</f>
        <v>44101</v>
      </c>
      <c r="F3" s="18"/>
      <c r="G3" s="18"/>
      <c r="H3" s="16"/>
      <c r="I3" s="9"/>
      <c r="J3" s="38"/>
    </row>
    <row r="4" spans="1:10" ht="15.75" thickBot="1" x14ac:dyDescent="0.3">
      <c r="A4" s="148"/>
      <c r="B4" s="150"/>
      <c r="C4" s="152"/>
      <c r="D4" s="6">
        <f>'Rail Service (Item Nos. 1-6)'!E4</f>
        <v>44107</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64" t="s">
        <v>172</v>
      </c>
      <c r="E8" s="16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c r="C19" s="60">
        <v>2</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433</v>
      </c>
      <c r="C30" s="60">
        <v>862</v>
      </c>
      <c r="D30" s="60">
        <v>186</v>
      </c>
      <c r="E30" s="60"/>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v>110</v>
      </c>
      <c r="D33" s="60"/>
      <c r="E33" s="60">
        <v>50</v>
      </c>
    </row>
    <row r="34" spans="1:7" x14ac:dyDescent="0.25">
      <c r="A34" s="61" t="s">
        <v>63</v>
      </c>
      <c r="B34" s="60"/>
      <c r="C34" s="60"/>
      <c r="D34" s="60"/>
      <c r="E34" s="60"/>
    </row>
    <row r="35" spans="1:7" x14ac:dyDescent="0.25">
      <c r="A35" s="61" t="s">
        <v>64</v>
      </c>
      <c r="B35" s="60">
        <v>531</v>
      </c>
      <c r="C35" s="60">
        <v>1174</v>
      </c>
      <c r="D35" s="60">
        <v>513</v>
      </c>
      <c r="E35" s="60">
        <v>150</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v>50</v>
      </c>
      <c r="C55" s="60"/>
      <c r="D55" s="60">
        <v>50</v>
      </c>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1014</v>
      </c>
      <c r="C58" s="62">
        <f>SUM(C10:C57)</f>
        <v>2148</v>
      </c>
      <c r="D58" s="62">
        <f>SUM(D10:D57)</f>
        <v>749</v>
      </c>
      <c r="E58" s="62">
        <f>SUM(E10:E57)</f>
        <v>200</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0" zoomScaleNormal="80" workbookViewId="0">
      <selection sqref="A1:E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
        <v>185</v>
      </c>
    </row>
    <row r="3" spans="1:8" x14ac:dyDescent="0.25">
      <c r="A3" s="147" t="str">
        <f>'Rail Service (Item Nos. 1-6)'!A3</f>
        <v>Railroad: CPRS</v>
      </c>
      <c r="B3" s="149" t="str">
        <f>'Rail Service (Item Nos. 1-6)'!B3:B4</f>
        <v>Year: 2020</v>
      </c>
      <c r="C3" s="173" t="str">
        <f>'Rail Service (Item Nos. 1-6)'!C3:C4</f>
        <v>Reporting Week: 40</v>
      </c>
      <c r="D3" s="66" t="s">
        <v>0</v>
      </c>
      <c r="E3" s="4">
        <f>'Rail Service (Item Nos. 1-6)'!E3</f>
        <v>44101</v>
      </c>
      <c r="F3" s="16"/>
      <c r="G3" s="9"/>
      <c r="H3" s="38"/>
    </row>
    <row r="4" spans="1:8" ht="15.75" thickBot="1" x14ac:dyDescent="0.3">
      <c r="A4" s="148"/>
      <c r="B4" s="184"/>
      <c r="C4" s="185"/>
      <c r="D4" s="67" t="s">
        <v>1</v>
      </c>
      <c r="E4" s="6">
        <f>E3+6</f>
        <v>44107</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200</v>
      </c>
      <c r="B9" s="73"/>
      <c r="C9" s="73"/>
    </row>
    <row r="10" spans="1:8" x14ac:dyDescent="0.25">
      <c r="A10" s="74" t="s">
        <v>201</v>
      </c>
      <c r="B10" s="75"/>
      <c r="C10" s="75"/>
    </row>
    <row r="11" spans="1:8" x14ac:dyDescent="0.25">
      <c r="A11" s="79" t="s">
        <v>202</v>
      </c>
      <c r="B11" s="75"/>
      <c r="C11" s="75"/>
    </row>
    <row r="12" spans="1:8" x14ac:dyDescent="0.25">
      <c r="A12" s="79" t="s">
        <v>203</v>
      </c>
      <c r="B12" s="75"/>
      <c r="C12" s="75"/>
    </row>
    <row r="13" spans="1:8" x14ac:dyDescent="0.25">
      <c r="A13" s="79" t="s">
        <v>204</v>
      </c>
      <c r="B13" s="75"/>
      <c r="C13" s="75"/>
    </row>
    <row r="14" spans="1:8" x14ac:dyDescent="0.25">
      <c r="A14" s="79" t="s">
        <v>205</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198</v>
      </c>
      <c r="B21" s="75">
        <v>2.6</v>
      </c>
      <c r="C21" s="75">
        <v>2.2000000000000002</v>
      </c>
    </row>
    <row r="22" spans="1:5" x14ac:dyDescent="0.25">
      <c r="A22" s="74" t="s">
        <v>16</v>
      </c>
      <c r="B22" s="75">
        <v>2.6</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2.6</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90" zoomScaleNormal="90" workbookViewId="0">
      <selection sqref="A1:E1"/>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
        <v>185</v>
      </c>
    </row>
    <row r="3" spans="1:14" customFormat="1" ht="15" x14ac:dyDescent="0.25">
      <c r="A3" s="147" t="str">
        <f>'Rail Service (Item Nos. 1-6)'!A3</f>
        <v>Railroad: CPRS</v>
      </c>
      <c r="B3" s="149" t="str">
        <f>'Rail Service (Item Nos. 1-6)'!B3:B4</f>
        <v>Year: 2020</v>
      </c>
      <c r="C3" s="151" t="str">
        <f>'Rail Service (Item Nos. 1-6)'!C3:C4</f>
        <v>Reporting Week: 40</v>
      </c>
      <c r="D3" s="80" t="s">
        <v>0</v>
      </c>
      <c r="E3" s="4">
        <f>'Rail Service (Item Nos. 1-6)'!E3</f>
        <v>44101</v>
      </c>
      <c r="F3" s="16"/>
      <c r="G3" s="16"/>
      <c r="H3" s="9"/>
      <c r="I3" s="38"/>
    </row>
    <row r="4" spans="1:14" customFormat="1" ht="15.75" thickBot="1" x14ac:dyDescent="0.3">
      <c r="A4" s="148"/>
      <c r="B4" s="150"/>
      <c r="C4" s="152"/>
      <c r="D4" s="67" t="s">
        <v>1</v>
      </c>
      <c r="E4" s="6">
        <f>E3+6</f>
        <v>44107</v>
      </c>
      <c r="F4" s="16"/>
      <c r="G4" s="16"/>
      <c r="H4" s="9"/>
      <c r="I4" s="38"/>
    </row>
    <row r="5" spans="1:14" customFormat="1" ht="15.75" thickBot="1" x14ac:dyDescent="0.3">
      <c r="E5" s="20"/>
      <c r="F5" s="68"/>
    </row>
    <row r="6" spans="1:14" customFormat="1" ht="47.25" customHeight="1" thickBot="1" x14ac:dyDescent="0.3">
      <c r="A6" s="153" t="s">
        <v>169</v>
      </c>
      <c r="B6" s="159"/>
      <c r="C6" s="159"/>
      <c r="D6" s="159"/>
      <c r="E6" s="16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199</v>
      </c>
      <c r="B9" s="87" t="s">
        <v>101</v>
      </c>
      <c r="C9" s="87" t="s">
        <v>149</v>
      </c>
      <c r="D9" s="134">
        <v>954</v>
      </c>
      <c r="E9" s="134">
        <v>610</v>
      </c>
    </row>
    <row r="10" spans="1:14" x14ac:dyDescent="0.2">
      <c r="A10" s="88" t="s">
        <v>199</v>
      </c>
      <c r="B10" s="88" t="s">
        <v>20</v>
      </c>
      <c r="C10" s="88" t="s">
        <v>150</v>
      </c>
      <c r="D10" s="140" t="s">
        <v>206</v>
      </c>
      <c r="E10" s="130">
        <v>1108</v>
      </c>
    </row>
    <row r="11" spans="1:14" x14ac:dyDescent="0.2">
      <c r="A11" s="88" t="s">
        <v>199</v>
      </c>
      <c r="B11" s="88" t="s">
        <v>105</v>
      </c>
      <c r="C11" s="87" t="s">
        <v>110</v>
      </c>
      <c r="D11" s="140" t="s">
        <v>206</v>
      </c>
      <c r="E11" s="140" t="s">
        <v>206</v>
      </c>
    </row>
    <row r="12" spans="1:14" x14ac:dyDescent="0.2">
      <c r="A12" s="88" t="s">
        <v>199</v>
      </c>
      <c r="B12" s="88" t="s">
        <v>107</v>
      </c>
      <c r="C12" s="88" t="s">
        <v>151</v>
      </c>
      <c r="D12" s="130">
        <v>893</v>
      </c>
      <c r="E12" s="130">
        <v>4</v>
      </c>
    </row>
    <row r="13" spans="1:14" x14ac:dyDescent="0.2">
      <c r="A13" s="88" t="s">
        <v>199</v>
      </c>
      <c r="B13" s="88" t="s">
        <v>141</v>
      </c>
      <c r="C13" s="87" t="s">
        <v>152</v>
      </c>
      <c r="D13" s="130">
        <v>108</v>
      </c>
      <c r="E13" s="130">
        <v>37</v>
      </c>
    </row>
    <row r="14" spans="1:14" x14ac:dyDescent="0.2">
      <c r="A14" s="88" t="s">
        <v>199</v>
      </c>
      <c r="B14" s="88" t="s">
        <v>142</v>
      </c>
      <c r="C14" s="88" t="s">
        <v>153</v>
      </c>
      <c r="D14" s="130">
        <v>149</v>
      </c>
      <c r="E14" s="130">
        <v>115</v>
      </c>
    </row>
    <row r="15" spans="1:14" x14ac:dyDescent="0.2">
      <c r="A15" s="88" t="s">
        <v>199</v>
      </c>
      <c r="B15" s="88" t="s">
        <v>100</v>
      </c>
      <c r="C15" s="87" t="s">
        <v>154</v>
      </c>
      <c r="D15" s="130">
        <v>397</v>
      </c>
      <c r="E15" s="130">
        <v>112</v>
      </c>
    </row>
    <row r="16" spans="1:14" x14ac:dyDescent="0.2">
      <c r="A16" s="88" t="s">
        <v>199</v>
      </c>
      <c r="B16" s="88" t="s">
        <v>19</v>
      </c>
      <c r="C16" s="88" t="s">
        <v>155</v>
      </c>
      <c r="D16" s="130">
        <v>2618</v>
      </c>
      <c r="E16" s="130">
        <v>229</v>
      </c>
    </row>
    <row r="17" spans="1:17" x14ac:dyDescent="0.2">
      <c r="A17" s="88" t="s">
        <v>199</v>
      </c>
      <c r="B17" s="88" t="s">
        <v>106</v>
      </c>
      <c r="C17" s="87" t="s">
        <v>156</v>
      </c>
      <c r="D17" s="130">
        <v>159</v>
      </c>
      <c r="E17" s="130">
        <v>77</v>
      </c>
    </row>
    <row r="18" spans="1:17" x14ac:dyDescent="0.2">
      <c r="A18" s="88" t="s">
        <v>199</v>
      </c>
      <c r="B18" s="88" t="s">
        <v>103</v>
      </c>
      <c r="C18" s="88" t="s">
        <v>157</v>
      </c>
      <c r="D18" s="130">
        <v>25</v>
      </c>
      <c r="E18" s="130">
        <v>67</v>
      </c>
    </row>
    <row r="19" spans="1:17" x14ac:dyDescent="0.2">
      <c r="A19" s="88" t="s">
        <v>199</v>
      </c>
      <c r="B19" s="88" t="s">
        <v>104</v>
      </c>
      <c r="C19" s="87" t="s">
        <v>158</v>
      </c>
      <c r="D19" s="140" t="s">
        <v>206</v>
      </c>
      <c r="E19" s="130">
        <v>15</v>
      </c>
    </row>
    <row r="20" spans="1:17" x14ac:dyDescent="0.2">
      <c r="A20" s="88" t="s">
        <v>199</v>
      </c>
      <c r="B20" s="88" t="s">
        <v>143</v>
      </c>
      <c r="C20" s="88" t="s">
        <v>159</v>
      </c>
      <c r="D20" s="130">
        <v>246</v>
      </c>
      <c r="E20" s="130">
        <v>48</v>
      </c>
    </row>
    <row r="21" spans="1:17" x14ac:dyDescent="0.2">
      <c r="A21" s="88" t="s">
        <v>199</v>
      </c>
      <c r="B21" s="88" t="s">
        <v>144</v>
      </c>
      <c r="C21" s="87" t="s">
        <v>160</v>
      </c>
      <c r="D21" s="130">
        <v>204</v>
      </c>
      <c r="E21" s="130">
        <v>470</v>
      </c>
    </row>
    <row r="22" spans="1:17" x14ac:dyDescent="0.2">
      <c r="A22" s="88" t="s">
        <v>199</v>
      </c>
      <c r="B22" s="88" t="s">
        <v>145</v>
      </c>
      <c r="C22" s="88" t="s">
        <v>161</v>
      </c>
      <c r="D22" s="130">
        <v>6</v>
      </c>
      <c r="E22" s="130">
        <v>12</v>
      </c>
    </row>
    <row r="23" spans="1:17" x14ac:dyDescent="0.2">
      <c r="A23" s="88" t="s">
        <v>199</v>
      </c>
      <c r="B23" s="88" t="s">
        <v>146</v>
      </c>
      <c r="C23" s="87" t="s">
        <v>162</v>
      </c>
      <c r="D23" s="130">
        <v>407</v>
      </c>
      <c r="E23" s="130">
        <v>199</v>
      </c>
    </row>
    <row r="24" spans="1:17" x14ac:dyDescent="0.2">
      <c r="A24" s="88" t="s">
        <v>199</v>
      </c>
      <c r="B24" s="88" t="s">
        <v>102</v>
      </c>
      <c r="C24" s="88" t="s">
        <v>163</v>
      </c>
      <c r="D24" s="140">
        <v>1</v>
      </c>
      <c r="E24" s="130">
        <v>12</v>
      </c>
    </row>
    <row r="25" spans="1:17" x14ac:dyDescent="0.2">
      <c r="A25" s="88" t="s">
        <v>199</v>
      </c>
      <c r="B25" s="88" t="s">
        <v>147</v>
      </c>
      <c r="C25" s="87" t="s">
        <v>164</v>
      </c>
      <c r="D25" s="130">
        <v>7</v>
      </c>
      <c r="E25" s="130">
        <v>105</v>
      </c>
    </row>
    <row r="26" spans="1:17" x14ac:dyDescent="0.2">
      <c r="A26" s="88" t="s">
        <v>199</v>
      </c>
      <c r="B26" s="88" t="s">
        <v>108</v>
      </c>
      <c r="C26" s="88" t="s">
        <v>165</v>
      </c>
      <c r="D26" s="130">
        <v>157</v>
      </c>
      <c r="E26" s="130">
        <v>282</v>
      </c>
    </row>
    <row r="27" spans="1:17" x14ac:dyDescent="0.2">
      <c r="A27" s="88" t="s">
        <v>199</v>
      </c>
      <c r="B27" s="88" t="s">
        <v>148</v>
      </c>
      <c r="C27" s="87" t="s">
        <v>166</v>
      </c>
      <c r="D27" s="130">
        <v>42</v>
      </c>
      <c r="E27" s="130">
        <v>5</v>
      </c>
    </row>
    <row r="28" spans="1:17" x14ac:dyDescent="0.2">
      <c r="A28" s="88" t="s">
        <v>199</v>
      </c>
      <c r="B28" s="88" t="s">
        <v>33</v>
      </c>
      <c r="C28" s="88" t="s">
        <v>112</v>
      </c>
      <c r="D28" s="130">
        <v>139</v>
      </c>
      <c r="E28" s="130">
        <v>117</v>
      </c>
    </row>
    <row r="29" spans="1:17" x14ac:dyDescent="0.2">
      <c r="A29" s="88" t="s">
        <v>199</v>
      </c>
      <c r="B29" s="88" t="s">
        <v>109</v>
      </c>
      <c r="C29" s="88" t="s">
        <v>167</v>
      </c>
      <c r="D29" s="130">
        <v>2807</v>
      </c>
      <c r="E29" s="130">
        <v>159</v>
      </c>
    </row>
    <row r="30" spans="1:17" ht="15" x14ac:dyDescent="0.2">
      <c r="A30" s="88" t="s">
        <v>199</v>
      </c>
      <c r="B30" s="88" t="s">
        <v>111</v>
      </c>
      <c r="C30" s="88" t="s">
        <v>168</v>
      </c>
      <c r="D30" s="140" t="s">
        <v>206</v>
      </c>
      <c r="E30" s="140" t="s">
        <v>206</v>
      </c>
      <c r="H30" s="114"/>
    </row>
    <row r="31" spans="1:17" ht="30" customHeight="1" thickBot="1" x14ac:dyDescent="0.25"/>
    <row r="32" spans="1:17" ht="48.75" customHeight="1" thickBot="1" x14ac:dyDescent="0.25">
      <c r="A32" s="153" t="s">
        <v>170</v>
      </c>
      <c r="B32" s="159"/>
      <c r="C32" s="159"/>
      <c r="D32" s="159"/>
      <c r="E32" s="16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199</v>
      </c>
      <c r="B35" s="87" t="s">
        <v>32</v>
      </c>
      <c r="C35" s="87" t="s">
        <v>149</v>
      </c>
      <c r="D35" s="87">
        <v>87</v>
      </c>
      <c r="E35" s="87">
        <v>105</v>
      </c>
    </row>
  </sheetData>
  <mergeCells count="6">
    <mergeCell ref="A32:E32"/>
    <mergeCell ref="A1:E1"/>
    <mergeCell ref="A3:A4"/>
    <mergeCell ref="B3:B4"/>
    <mergeCell ref="C3:C4"/>
    <mergeCell ref="A6:E6"/>
  </mergeCells>
  <pageMargins left="0.75" right="0.75" top="1" bottom="1" header="0.5" footer="0.5"/>
  <pageSetup scale="74"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sqref="A1:E1"/>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9" t="s">
        <v>183</v>
      </c>
      <c r="B1" s="200"/>
      <c r="C1" s="200"/>
      <c r="D1" s="200"/>
      <c r="E1" s="201"/>
      <c r="F1" s="92"/>
      <c r="G1" s="93"/>
      <c r="H1" s="93"/>
      <c r="I1" s="93"/>
      <c r="J1" s="93"/>
      <c r="K1" s="93"/>
      <c r="L1" s="93"/>
    </row>
    <row r="2" spans="1:12" ht="15.75" thickBot="1" x14ac:dyDescent="0.3">
      <c r="A2" s="95"/>
      <c r="B2" s="95"/>
      <c r="C2" s="95"/>
      <c r="D2" s="118" t="s">
        <v>184</v>
      </c>
      <c r="E2" s="119" t="s">
        <v>185</v>
      </c>
      <c r="F2" s="95"/>
      <c r="G2" s="95"/>
      <c r="H2" s="95"/>
      <c r="I2" s="95"/>
      <c r="J2" s="95"/>
      <c r="K2" s="95"/>
      <c r="L2" s="95"/>
    </row>
    <row r="3" spans="1:12" ht="15" x14ac:dyDescent="0.25">
      <c r="A3" s="202" t="s">
        <v>186</v>
      </c>
      <c r="B3" s="204" t="s">
        <v>187</v>
      </c>
      <c r="C3" s="206" t="str">
        <f>'Rail Service (Item Nos. 1-6)'!C3:C4</f>
        <v>Reporting Week: 40</v>
      </c>
      <c r="D3" s="96" t="s">
        <v>0</v>
      </c>
      <c r="E3" s="135">
        <f>'Rail Service (Item Nos. 1-6)'!E3</f>
        <v>44101</v>
      </c>
      <c r="F3" s="198"/>
      <c r="G3" s="198"/>
      <c r="H3" s="192"/>
      <c r="I3" s="192"/>
      <c r="J3" s="97"/>
      <c r="K3" s="98"/>
      <c r="L3" s="99"/>
    </row>
    <row r="4" spans="1:12" ht="15.75" thickBot="1" x14ac:dyDescent="0.3">
      <c r="A4" s="203"/>
      <c r="B4" s="205"/>
      <c r="C4" s="207"/>
      <c r="D4" s="100" t="s">
        <v>1</v>
      </c>
      <c r="E4" s="136">
        <f>E3+6</f>
        <v>44107</v>
      </c>
      <c r="F4" s="198"/>
      <c r="G4" s="198"/>
      <c r="H4" s="192"/>
      <c r="I4" s="192"/>
      <c r="J4" s="97"/>
      <c r="K4" s="98"/>
      <c r="L4" s="99"/>
    </row>
    <row r="5" spans="1:12" ht="15.75" thickBot="1" x14ac:dyDescent="0.3">
      <c r="A5" s="129"/>
      <c r="B5" s="102"/>
      <c r="C5" s="102"/>
      <c r="D5" s="103"/>
      <c r="E5" s="104"/>
      <c r="F5" s="101"/>
      <c r="G5" s="101"/>
      <c r="H5" s="105"/>
      <c r="I5" s="105"/>
      <c r="J5" s="97"/>
      <c r="K5" s="98"/>
      <c r="L5" s="99"/>
    </row>
    <row r="6" spans="1:12" ht="15.75" thickBot="1" x14ac:dyDescent="0.3">
      <c r="A6" s="193" t="s">
        <v>113</v>
      </c>
      <c r="B6" s="19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195" t="s">
        <v>140</v>
      </c>
      <c r="B8" s="19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982</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20</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121</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row>
    <row r="20" spans="1:2" ht="30" x14ac:dyDescent="0.25">
      <c r="A20" s="108" t="s">
        <v>175</v>
      </c>
      <c r="B20" s="138"/>
    </row>
    <row r="21" spans="1:2" x14ac:dyDescent="0.2">
      <c r="A21" s="109"/>
      <c r="B21" s="109"/>
    </row>
    <row r="22" spans="1:2" ht="37.5" customHeight="1" x14ac:dyDescent="0.2">
      <c r="A22" s="197" t="s">
        <v>173</v>
      </c>
      <c r="B22" s="19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2020-08-25T19:09:25Z</cp:lastPrinted>
  <dcterms:created xsi:type="dcterms:W3CDTF">2016-12-06T20:27:51Z</dcterms:created>
  <dcterms:modified xsi:type="dcterms:W3CDTF">2020-10-05T21:04:15Z</dcterms:modified>
</cp:coreProperties>
</file>